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.petersson\Documents\"/>
    </mc:Choice>
  </mc:AlternateContent>
  <xr:revisionPtr revIDLastSave="0" documentId="8_{EE4DFF4E-A940-43F7-A9BA-D50E7E5DAE72}" xr6:coauthVersionLast="47" xr6:coauthVersionMax="47" xr10:uidLastSave="{00000000-0000-0000-0000-000000000000}"/>
  <bookViews>
    <workbookView xWindow="-110" yWindow="-110" windowWidth="19420" windowHeight="12300" xr2:uid="{EF5A0EB0-9BF9-449F-965B-1495BFCC8521}"/>
  </bookViews>
  <sheets>
    <sheet name="Summering" sheetId="1" r:id="rId1"/>
    <sheet name="Landsla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K32" i="2"/>
  <c r="L32" i="2" s="1"/>
  <c r="K31" i="2"/>
  <c r="D6" i="2"/>
  <c r="M9" i="1"/>
  <c r="L9" i="1"/>
  <c r="L15" i="1"/>
  <c r="L22" i="1" s="1"/>
  <c r="L12" i="1"/>
  <c r="F9" i="1"/>
  <c r="I9" i="1"/>
  <c r="C22" i="1"/>
  <c r="C9" i="1"/>
  <c r="M22" i="1" l="1"/>
  <c r="L24" i="1"/>
  <c r="L28" i="1" s="1"/>
  <c r="C24" i="1"/>
  <c r="M24" i="1" l="1"/>
  <c r="M28" i="1" s="1"/>
</calcChain>
</file>

<file path=xl/sharedStrings.xml><?xml version="1.0" encoding="utf-8"?>
<sst xmlns="http://schemas.openxmlformats.org/spreadsheetml/2006/main" count="86" uniqueCount="82">
  <si>
    <t>Intäkter tkr</t>
  </si>
  <si>
    <t>Medlemsavgifter</t>
  </si>
  <si>
    <t>Sponsring</t>
  </si>
  <si>
    <t xml:space="preserve">Bidrag </t>
  </si>
  <si>
    <t>Övrigt</t>
  </si>
  <si>
    <t>Totalt</t>
  </si>
  <si>
    <t>Tävling</t>
  </si>
  <si>
    <t>Landslag</t>
  </si>
  <si>
    <t>Utbildning</t>
  </si>
  <si>
    <t>Domare</t>
  </si>
  <si>
    <t>Styrelse</t>
  </si>
  <si>
    <t>Kommunikation</t>
  </si>
  <si>
    <t>Barn o ungdom</t>
  </si>
  <si>
    <t>Resultat</t>
  </si>
  <si>
    <t>EK IB 2024</t>
  </si>
  <si>
    <t>EK UB 2024</t>
  </si>
  <si>
    <t>Verkligt utfall 2024</t>
  </si>
  <si>
    <t>Kostnader tkr</t>
  </si>
  <si>
    <t>Diskussionsunderlag budget 2025</t>
  </si>
  <si>
    <t>Budget 2024</t>
  </si>
  <si>
    <t>RF-stöd</t>
  </si>
  <si>
    <t>WAKO</t>
  </si>
  <si>
    <t>Avvikelse</t>
  </si>
  <si>
    <t>Interna uppdrag</t>
  </si>
  <si>
    <t>RF stöd 2025</t>
  </si>
  <si>
    <t>Pott från 2024</t>
  </si>
  <si>
    <t>Äskning 2025</t>
  </si>
  <si>
    <t>Datum</t>
  </si>
  <si>
    <t>Aktivitet</t>
  </si>
  <si>
    <t>Plats</t>
  </si>
  <si>
    <t>Antal</t>
  </si>
  <si>
    <t>Hotell</t>
  </si>
  <si>
    <t>Resa</t>
  </si>
  <si>
    <t>Kost</t>
  </si>
  <si>
    <t>Startavgift</t>
  </si>
  <si>
    <t>Summa</t>
  </si>
  <si>
    <t>Notes</t>
  </si>
  <si>
    <t>8-9 februari</t>
  </si>
  <si>
    <t>Öppet läger</t>
  </si>
  <si>
    <t>Skurup</t>
  </si>
  <si>
    <t>NA</t>
  </si>
  <si>
    <t>31 maj-1 juni</t>
  </si>
  <si>
    <t>Läger 2</t>
  </si>
  <si>
    <t>Kungsbacka</t>
  </si>
  <si>
    <t>16-17 augusti</t>
  </si>
  <si>
    <t>Läger 3, fystester</t>
  </si>
  <si>
    <t>Bosön</t>
  </si>
  <si>
    <t>29 aug – 7 sept</t>
  </si>
  <si>
    <t>Junior EM</t>
  </si>
  <si>
    <t>Portugal</t>
  </si>
  <si>
    <t>Denna resan är ej beslutad än</t>
  </si>
  <si>
    <t>26-28 september</t>
  </si>
  <si>
    <t>Scandinavian Battle</t>
  </si>
  <si>
    <t>Oslo</t>
  </si>
  <si>
    <t>2 coacher</t>
  </si>
  <si>
    <t>Landslagsfighters klubbar bekostar sin fighter, förbundet står för coacher</t>
  </si>
  <si>
    <t>18-19 oktober</t>
  </si>
  <si>
    <t>Läger 4</t>
  </si>
  <si>
    <t>Jönköping</t>
  </si>
  <si>
    <t>21-30 november</t>
  </si>
  <si>
    <t>Senior VM</t>
  </si>
  <si>
    <t>Abu Dhabi</t>
  </si>
  <si>
    <t>Baserat på 7 tävlande och 3 coacher</t>
  </si>
  <si>
    <t>Landslagsställ</t>
  </si>
  <si>
    <t>Vi siktar på att få detta sponsrat. Kanske kan Craft komma in.</t>
  </si>
  <si>
    <t>Tävlingskläder</t>
  </si>
  <si>
    <t>Utrustning WAKO</t>
  </si>
  <si>
    <t>?</t>
  </si>
  <si>
    <t>Utbalans</t>
  </si>
  <si>
    <t>Inbalans</t>
  </si>
  <si>
    <t>Utrustning per inkluderad per antal</t>
  </si>
  <si>
    <t>Handskar röd</t>
  </si>
  <si>
    <t>Benskydd K1 röd</t>
  </si>
  <si>
    <t>Hjälm röd</t>
  </si>
  <si>
    <t>Benskydd LK röd</t>
  </si>
  <si>
    <t>fotskydd LK röd</t>
  </si>
  <si>
    <t>Handskar blå</t>
  </si>
  <si>
    <t>Benskydd K1 blå</t>
  </si>
  <si>
    <t>Hjälm blå</t>
  </si>
  <si>
    <t>Benskydd LK blå</t>
  </si>
  <si>
    <t>Fotskydd LK blå</t>
  </si>
  <si>
    <t>7400 rundas upp till 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</si>
</sst>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\ [$kr-41D]_-;_-@_-"/>
    <numFmt numFmtId="165" formatCode="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0" xfId="1"/>
    <xf numFmtId="164" fontId="3" fillId="0" borderId="0" xfId="1" applyNumberFormat="1"/>
    <xf numFmtId="0" fontId="4" fillId="0" borderId="0" xfId="1" applyFont="1"/>
    <xf numFmtId="0" fontId="3" fillId="0" borderId="0" xfId="1" applyAlignment="1">
      <alignment horizontal="right"/>
    </xf>
    <xf numFmtId="165" fontId="3" fillId="0" borderId="0" xfId="1" applyNumberFormat="1"/>
    <xf numFmtId="164" fontId="4" fillId="0" borderId="0" xfId="1" applyNumberFormat="1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</cellXfs>
  <cellStyles count="2">
    <cellStyle name="Normal" xfId="0" builtinId="0"/>
    <cellStyle name="Normal 2" xfId="1" xr:uid="{0D4B9239-B37B-3344-8E4E-5267D71C7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2BBC-61E2-4942-811E-6A1650B57009}">
  <dimension ref="A1:N28"/>
  <sheetViews>
    <sheetView tabSelected="1" zoomScale="125" workbookViewId="0">
      <selection activeCell="P21" sqref="P21"/>
    </sheetView>
  </sheetViews>
  <sheetFormatPr defaultColWidth="8.81640625" defaultRowHeight="14.5" x14ac:dyDescent="0.35"/>
  <cols>
    <col min="5" max="5" width="3.453125" customWidth="1"/>
    <col min="8" max="8" width="3.453125" customWidth="1"/>
    <col min="10" max="11" width="4.453125" customWidth="1"/>
    <col min="12" max="12" width="11.453125" customWidth="1"/>
  </cols>
  <sheetData>
    <row r="1" spans="1:14" x14ac:dyDescent="0.35">
      <c r="A1" s="1" t="s">
        <v>19</v>
      </c>
      <c r="F1" s="1" t="s">
        <v>16</v>
      </c>
      <c r="I1" s="1" t="s">
        <v>22</v>
      </c>
      <c r="L1" s="1" t="s">
        <v>18</v>
      </c>
    </row>
    <row r="3" spans="1:14" x14ac:dyDescent="0.35">
      <c r="A3" s="1" t="s">
        <v>0</v>
      </c>
    </row>
    <row r="4" spans="1:14" x14ac:dyDescent="0.35">
      <c r="A4" t="s">
        <v>1</v>
      </c>
      <c r="C4">
        <v>300</v>
      </c>
      <c r="F4">
        <v>280</v>
      </c>
      <c r="I4">
        <v>-20</v>
      </c>
      <c r="L4">
        <v>270</v>
      </c>
      <c r="M4" s="11"/>
    </row>
    <row r="5" spans="1:14" x14ac:dyDescent="0.35">
      <c r="A5" t="s">
        <v>20</v>
      </c>
      <c r="C5">
        <v>100</v>
      </c>
      <c r="F5">
        <v>98</v>
      </c>
      <c r="I5">
        <v>-2</v>
      </c>
      <c r="L5">
        <v>0</v>
      </c>
      <c r="M5" s="11"/>
    </row>
    <row r="6" spans="1:14" x14ac:dyDescent="0.35">
      <c r="A6" t="s">
        <v>2</v>
      </c>
      <c r="C6">
        <v>80</v>
      </c>
      <c r="F6">
        <v>0</v>
      </c>
      <c r="I6">
        <v>-80</v>
      </c>
      <c r="L6">
        <v>0</v>
      </c>
      <c r="M6" s="11"/>
    </row>
    <row r="7" spans="1:14" x14ac:dyDescent="0.35">
      <c r="A7" t="s">
        <v>3</v>
      </c>
      <c r="C7">
        <v>70</v>
      </c>
      <c r="F7">
        <v>0</v>
      </c>
      <c r="I7">
        <v>-70</v>
      </c>
      <c r="L7">
        <v>0</v>
      </c>
      <c r="M7" s="11"/>
    </row>
    <row r="8" spans="1:14" x14ac:dyDescent="0.35">
      <c r="A8" t="s">
        <v>4</v>
      </c>
      <c r="C8">
        <v>50</v>
      </c>
      <c r="F8">
        <v>128</v>
      </c>
      <c r="I8">
        <v>78</v>
      </c>
      <c r="L8">
        <v>125</v>
      </c>
      <c r="M8" s="11"/>
    </row>
    <row r="9" spans="1:14" x14ac:dyDescent="0.35">
      <c r="A9" s="1" t="s">
        <v>5</v>
      </c>
      <c r="C9">
        <f>SUM(C4:C8)</f>
        <v>600</v>
      </c>
      <c r="F9">
        <f>SUM(F4:F8)</f>
        <v>506</v>
      </c>
      <c r="I9">
        <f>SUM(F10)</f>
        <v>0</v>
      </c>
      <c r="L9" s="4">
        <f>SUM(L4:L8)</f>
        <v>395</v>
      </c>
      <c r="M9" s="11">
        <f>SUM(L4:M8)</f>
        <v>395</v>
      </c>
    </row>
    <row r="10" spans="1:14" x14ac:dyDescent="0.35">
      <c r="M10" s="11"/>
    </row>
    <row r="11" spans="1:14" x14ac:dyDescent="0.35">
      <c r="A11" s="1" t="s">
        <v>17</v>
      </c>
      <c r="M11" s="11"/>
    </row>
    <row r="12" spans="1:14" x14ac:dyDescent="0.35">
      <c r="A12" t="s">
        <v>6</v>
      </c>
      <c r="C12">
        <v>80</v>
      </c>
      <c r="F12">
        <v>115</v>
      </c>
      <c r="I12">
        <v>-35</v>
      </c>
      <c r="L12">
        <f>(2.5*7)+(5*8)+50+25</f>
        <v>132.5</v>
      </c>
      <c r="M12" s="11">
        <f>(2.5*7)+(5*8)+15+25</f>
        <v>97.5</v>
      </c>
    </row>
    <row r="13" spans="1:14" x14ac:dyDescent="0.35">
      <c r="A13" t="s">
        <v>7</v>
      </c>
      <c r="C13">
        <v>250</v>
      </c>
      <c r="F13">
        <v>152</v>
      </c>
      <c r="I13">
        <v>-98</v>
      </c>
      <c r="L13" s="2">
        <v>323</v>
      </c>
      <c r="M13" s="11">
        <v>300</v>
      </c>
    </row>
    <row r="14" spans="1:14" x14ac:dyDescent="0.35">
      <c r="A14" t="s">
        <v>8</v>
      </c>
      <c r="C14">
        <v>100</v>
      </c>
      <c r="F14">
        <v>133</v>
      </c>
      <c r="I14">
        <v>-33</v>
      </c>
      <c r="L14" s="2">
        <v>100</v>
      </c>
      <c r="M14" s="11">
        <v>0</v>
      </c>
      <c r="N14" s="1"/>
    </row>
    <row r="15" spans="1:14" x14ac:dyDescent="0.35">
      <c r="A15" t="s">
        <v>9</v>
      </c>
      <c r="C15">
        <v>80</v>
      </c>
      <c r="F15">
        <v>93</v>
      </c>
      <c r="I15">
        <v>13</v>
      </c>
      <c r="L15" s="2">
        <f>7+7+20</f>
        <v>34</v>
      </c>
      <c r="M15" s="11">
        <v>40</v>
      </c>
    </row>
    <row r="16" spans="1:14" x14ac:dyDescent="0.35">
      <c r="A16" t="s">
        <v>10</v>
      </c>
      <c r="C16">
        <v>30</v>
      </c>
      <c r="F16">
        <v>20</v>
      </c>
      <c r="I16">
        <v>-10</v>
      </c>
      <c r="L16">
        <v>15</v>
      </c>
      <c r="M16" s="11">
        <v>15</v>
      </c>
    </row>
    <row r="17" spans="1:13" x14ac:dyDescent="0.35">
      <c r="A17" t="s">
        <v>23</v>
      </c>
      <c r="C17">
        <v>30</v>
      </c>
      <c r="L17">
        <v>20</v>
      </c>
      <c r="M17" s="11">
        <v>20</v>
      </c>
    </row>
    <row r="18" spans="1:13" x14ac:dyDescent="0.35">
      <c r="A18" t="s">
        <v>21</v>
      </c>
      <c r="C18">
        <v>20</v>
      </c>
      <c r="F18">
        <v>34</v>
      </c>
      <c r="I18">
        <v>-14</v>
      </c>
      <c r="L18">
        <v>35</v>
      </c>
      <c r="M18" s="11">
        <v>35</v>
      </c>
    </row>
    <row r="19" spans="1:13" x14ac:dyDescent="0.35">
      <c r="A19" t="s">
        <v>11</v>
      </c>
      <c r="C19">
        <v>40</v>
      </c>
      <c r="F19">
        <v>20</v>
      </c>
      <c r="I19">
        <v>-20</v>
      </c>
      <c r="L19">
        <v>10</v>
      </c>
      <c r="M19" s="11">
        <v>10</v>
      </c>
    </row>
    <row r="20" spans="1:13" x14ac:dyDescent="0.35">
      <c r="A20" t="s">
        <v>12</v>
      </c>
      <c r="C20">
        <v>50</v>
      </c>
      <c r="F20">
        <v>0</v>
      </c>
      <c r="I20">
        <v>-50</v>
      </c>
      <c r="M20" s="11"/>
    </row>
    <row r="21" spans="1:13" x14ac:dyDescent="0.35">
      <c r="A21" t="s">
        <v>4</v>
      </c>
      <c r="C21">
        <v>50</v>
      </c>
      <c r="F21">
        <v>13</v>
      </c>
      <c r="I21">
        <v>-37</v>
      </c>
      <c r="L21">
        <v>25</v>
      </c>
      <c r="M21" s="11">
        <v>25</v>
      </c>
    </row>
    <row r="22" spans="1:13" x14ac:dyDescent="0.35">
      <c r="A22" s="1" t="s">
        <v>5</v>
      </c>
      <c r="C22">
        <f>SUM(C12:C21)</f>
        <v>730</v>
      </c>
      <c r="F22">
        <v>580</v>
      </c>
      <c r="L22" s="4">
        <f>SUM(L12:L21)</f>
        <v>694.5</v>
      </c>
      <c r="M22" s="12">
        <f>SUM(M12:M21)</f>
        <v>542.5</v>
      </c>
    </row>
    <row r="23" spans="1:13" x14ac:dyDescent="0.35">
      <c r="M23" s="11"/>
    </row>
    <row r="24" spans="1:13" x14ac:dyDescent="0.35">
      <c r="A24" s="1" t="s">
        <v>13</v>
      </c>
      <c r="C24">
        <f>C9-C22</f>
        <v>-130</v>
      </c>
      <c r="F24">
        <v>-67</v>
      </c>
      <c r="I24">
        <v>63</v>
      </c>
      <c r="L24" s="3">
        <f>L9-L22</f>
        <v>-299.5</v>
      </c>
      <c r="M24" s="13">
        <f>M9-M22</f>
        <v>-147.5</v>
      </c>
    </row>
    <row r="25" spans="1:13" x14ac:dyDescent="0.35">
      <c r="M25" s="11"/>
    </row>
    <row r="26" spans="1:13" x14ac:dyDescent="0.35">
      <c r="A26" s="1" t="s">
        <v>14</v>
      </c>
      <c r="C26">
        <v>514</v>
      </c>
      <c r="F26">
        <v>503</v>
      </c>
      <c r="M26" s="11"/>
    </row>
    <row r="27" spans="1:13" x14ac:dyDescent="0.35">
      <c r="A27" t="s">
        <v>13</v>
      </c>
      <c r="C27">
        <v>-130</v>
      </c>
      <c r="F27">
        <v>-67</v>
      </c>
      <c r="M27" s="11"/>
    </row>
    <row r="28" spans="1:13" x14ac:dyDescent="0.35">
      <c r="A28" s="1" t="s">
        <v>15</v>
      </c>
      <c r="C28">
        <v>384</v>
      </c>
      <c r="F28">
        <v>436</v>
      </c>
      <c r="I28">
        <v>67</v>
      </c>
      <c r="L28">
        <f>316+L24</f>
        <v>16.5</v>
      </c>
      <c r="M28" s="11">
        <f>316+M24</f>
        <v>168.5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A5E3-B608-0049-A774-3398563F3969}">
  <dimension ref="B5:M53"/>
  <sheetViews>
    <sheetView workbookViewId="0">
      <selection activeCell="H25" sqref="H25"/>
    </sheetView>
  </sheetViews>
  <sheetFormatPr defaultColWidth="10.90625" defaultRowHeight="15.5" x14ac:dyDescent="0.35"/>
  <cols>
    <col min="1" max="1" width="3.1796875" style="5" customWidth="1"/>
    <col min="2" max="2" width="21.81640625" style="5" customWidth="1"/>
    <col min="3" max="3" width="21.1796875" style="5" customWidth="1"/>
    <col min="4" max="10" width="14.36328125" style="5" customWidth="1"/>
    <col min="11" max="11" width="16.36328125" style="5" customWidth="1"/>
    <col min="12" max="13" width="14.36328125" style="5" customWidth="1"/>
    <col min="14" max="14" width="12.453125" style="5" customWidth="1"/>
    <col min="15" max="256" width="10.81640625" style="5"/>
    <col min="257" max="257" width="3.1796875" style="5" customWidth="1"/>
    <col min="258" max="258" width="21.81640625" style="5" customWidth="1"/>
    <col min="259" max="259" width="21.1796875" style="5" customWidth="1"/>
    <col min="260" max="266" width="14.36328125" style="5" customWidth="1"/>
    <col min="267" max="267" width="16.36328125" style="5" customWidth="1"/>
    <col min="268" max="269" width="14.36328125" style="5" customWidth="1"/>
    <col min="270" max="270" width="12.453125" style="5" customWidth="1"/>
    <col min="271" max="512" width="10.81640625" style="5"/>
    <col min="513" max="513" width="3.1796875" style="5" customWidth="1"/>
    <col min="514" max="514" width="21.81640625" style="5" customWidth="1"/>
    <col min="515" max="515" width="21.1796875" style="5" customWidth="1"/>
    <col min="516" max="522" width="14.36328125" style="5" customWidth="1"/>
    <col min="523" max="523" width="16.36328125" style="5" customWidth="1"/>
    <col min="524" max="525" width="14.36328125" style="5" customWidth="1"/>
    <col min="526" max="526" width="12.453125" style="5" customWidth="1"/>
    <col min="527" max="768" width="10.81640625" style="5"/>
    <col min="769" max="769" width="3.1796875" style="5" customWidth="1"/>
    <col min="770" max="770" width="21.81640625" style="5" customWidth="1"/>
    <col min="771" max="771" width="21.1796875" style="5" customWidth="1"/>
    <col min="772" max="778" width="14.36328125" style="5" customWidth="1"/>
    <col min="779" max="779" width="16.36328125" style="5" customWidth="1"/>
    <col min="780" max="781" width="14.36328125" style="5" customWidth="1"/>
    <col min="782" max="782" width="12.453125" style="5" customWidth="1"/>
    <col min="783" max="1024" width="10.81640625" style="5"/>
    <col min="1025" max="1025" width="3.1796875" style="5" customWidth="1"/>
    <col min="1026" max="1026" width="21.81640625" style="5" customWidth="1"/>
    <col min="1027" max="1027" width="21.1796875" style="5" customWidth="1"/>
    <col min="1028" max="1034" width="14.36328125" style="5" customWidth="1"/>
    <col min="1035" max="1035" width="16.36328125" style="5" customWidth="1"/>
    <col min="1036" max="1037" width="14.36328125" style="5" customWidth="1"/>
    <col min="1038" max="1038" width="12.453125" style="5" customWidth="1"/>
    <col min="1039" max="1280" width="10.81640625" style="5"/>
    <col min="1281" max="1281" width="3.1796875" style="5" customWidth="1"/>
    <col min="1282" max="1282" width="21.81640625" style="5" customWidth="1"/>
    <col min="1283" max="1283" width="21.1796875" style="5" customWidth="1"/>
    <col min="1284" max="1290" width="14.36328125" style="5" customWidth="1"/>
    <col min="1291" max="1291" width="16.36328125" style="5" customWidth="1"/>
    <col min="1292" max="1293" width="14.36328125" style="5" customWidth="1"/>
    <col min="1294" max="1294" width="12.453125" style="5" customWidth="1"/>
    <col min="1295" max="1536" width="10.81640625" style="5"/>
    <col min="1537" max="1537" width="3.1796875" style="5" customWidth="1"/>
    <col min="1538" max="1538" width="21.81640625" style="5" customWidth="1"/>
    <col min="1539" max="1539" width="21.1796875" style="5" customWidth="1"/>
    <col min="1540" max="1546" width="14.36328125" style="5" customWidth="1"/>
    <col min="1547" max="1547" width="16.36328125" style="5" customWidth="1"/>
    <col min="1548" max="1549" width="14.36328125" style="5" customWidth="1"/>
    <col min="1550" max="1550" width="12.453125" style="5" customWidth="1"/>
    <col min="1551" max="1792" width="10.81640625" style="5"/>
    <col min="1793" max="1793" width="3.1796875" style="5" customWidth="1"/>
    <col min="1794" max="1794" width="21.81640625" style="5" customWidth="1"/>
    <col min="1795" max="1795" width="21.1796875" style="5" customWidth="1"/>
    <col min="1796" max="1802" width="14.36328125" style="5" customWidth="1"/>
    <col min="1803" max="1803" width="16.36328125" style="5" customWidth="1"/>
    <col min="1804" max="1805" width="14.36328125" style="5" customWidth="1"/>
    <col min="1806" max="1806" width="12.453125" style="5" customWidth="1"/>
    <col min="1807" max="2048" width="10.81640625" style="5"/>
    <col min="2049" max="2049" width="3.1796875" style="5" customWidth="1"/>
    <col min="2050" max="2050" width="21.81640625" style="5" customWidth="1"/>
    <col min="2051" max="2051" width="21.1796875" style="5" customWidth="1"/>
    <col min="2052" max="2058" width="14.36328125" style="5" customWidth="1"/>
    <col min="2059" max="2059" width="16.36328125" style="5" customWidth="1"/>
    <col min="2060" max="2061" width="14.36328125" style="5" customWidth="1"/>
    <col min="2062" max="2062" width="12.453125" style="5" customWidth="1"/>
    <col min="2063" max="2304" width="10.81640625" style="5"/>
    <col min="2305" max="2305" width="3.1796875" style="5" customWidth="1"/>
    <col min="2306" max="2306" width="21.81640625" style="5" customWidth="1"/>
    <col min="2307" max="2307" width="21.1796875" style="5" customWidth="1"/>
    <col min="2308" max="2314" width="14.36328125" style="5" customWidth="1"/>
    <col min="2315" max="2315" width="16.36328125" style="5" customWidth="1"/>
    <col min="2316" max="2317" width="14.36328125" style="5" customWidth="1"/>
    <col min="2318" max="2318" width="12.453125" style="5" customWidth="1"/>
    <col min="2319" max="2560" width="10.81640625" style="5"/>
    <col min="2561" max="2561" width="3.1796875" style="5" customWidth="1"/>
    <col min="2562" max="2562" width="21.81640625" style="5" customWidth="1"/>
    <col min="2563" max="2563" width="21.1796875" style="5" customWidth="1"/>
    <col min="2564" max="2570" width="14.36328125" style="5" customWidth="1"/>
    <col min="2571" max="2571" width="16.36328125" style="5" customWidth="1"/>
    <col min="2572" max="2573" width="14.36328125" style="5" customWidth="1"/>
    <col min="2574" max="2574" width="12.453125" style="5" customWidth="1"/>
    <col min="2575" max="2816" width="10.81640625" style="5"/>
    <col min="2817" max="2817" width="3.1796875" style="5" customWidth="1"/>
    <col min="2818" max="2818" width="21.81640625" style="5" customWidth="1"/>
    <col min="2819" max="2819" width="21.1796875" style="5" customWidth="1"/>
    <col min="2820" max="2826" width="14.36328125" style="5" customWidth="1"/>
    <col min="2827" max="2827" width="16.36328125" style="5" customWidth="1"/>
    <col min="2828" max="2829" width="14.36328125" style="5" customWidth="1"/>
    <col min="2830" max="2830" width="12.453125" style="5" customWidth="1"/>
    <col min="2831" max="3072" width="10.81640625" style="5"/>
    <col min="3073" max="3073" width="3.1796875" style="5" customWidth="1"/>
    <col min="3074" max="3074" width="21.81640625" style="5" customWidth="1"/>
    <col min="3075" max="3075" width="21.1796875" style="5" customWidth="1"/>
    <col min="3076" max="3082" width="14.36328125" style="5" customWidth="1"/>
    <col min="3083" max="3083" width="16.36328125" style="5" customWidth="1"/>
    <col min="3084" max="3085" width="14.36328125" style="5" customWidth="1"/>
    <col min="3086" max="3086" width="12.453125" style="5" customWidth="1"/>
    <col min="3087" max="3328" width="10.81640625" style="5"/>
    <col min="3329" max="3329" width="3.1796875" style="5" customWidth="1"/>
    <col min="3330" max="3330" width="21.81640625" style="5" customWidth="1"/>
    <col min="3331" max="3331" width="21.1796875" style="5" customWidth="1"/>
    <col min="3332" max="3338" width="14.36328125" style="5" customWidth="1"/>
    <col min="3339" max="3339" width="16.36328125" style="5" customWidth="1"/>
    <col min="3340" max="3341" width="14.36328125" style="5" customWidth="1"/>
    <col min="3342" max="3342" width="12.453125" style="5" customWidth="1"/>
    <col min="3343" max="3584" width="10.81640625" style="5"/>
    <col min="3585" max="3585" width="3.1796875" style="5" customWidth="1"/>
    <col min="3586" max="3586" width="21.81640625" style="5" customWidth="1"/>
    <col min="3587" max="3587" width="21.1796875" style="5" customWidth="1"/>
    <col min="3588" max="3594" width="14.36328125" style="5" customWidth="1"/>
    <col min="3595" max="3595" width="16.36328125" style="5" customWidth="1"/>
    <col min="3596" max="3597" width="14.36328125" style="5" customWidth="1"/>
    <col min="3598" max="3598" width="12.453125" style="5" customWidth="1"/>
    <col min="3599" max="3840" width="10.81640625" style="5"/>
    <col min="3841" max="3841" width="3.1796875" style="5" customWidth="1"/>
    <col min="3842" max="3842" width="21.81640625" style="5" customWidth="1"/>
    <col min="3843" max="3843" width="21.1796875" style="5" customWidth="1"/>
    <col min="3844" max="3850" width="14.36328125" style="5" customWidth="1"/>
    <col min="3851" max="3851" width="16.36328125" style="5" customWidth="1"/>
    <col min="3852" max="3853" width="14.36328125" style="5" customWidth="1"/>
    <col min="3854" max="3854" width="12.453125" style="5" customWidth="1"/>
    <col min="3855" max="4096" width="10.81640625" style="5"/>
    <col min="4097" max="4097" width="3.1796875" style="5" customWidth="1"/>
    <col min="4098" max="4098" width="21.81640625" style="5" customWidth="1"/>
    <col min="4099" max="4099" width="21.1796875" style="5" customWidth="1"/>
    <col min="4100" max="4106" width="14.36328125" style="5" customWidth="1"/>
    <col min="4107" max="4107" width="16.36328125" style="5" customWidth="1"/>
    <col min="4108" max="4109" width="14.36328125" style="5" customWidth="1"/>
    <col min="4110" max="4110" width="12.453125" style="5" customWidth="1"/>
    <col min="4111" max="4352" width="10.81640625" style="5"/>
    <col min="4353" max="4353" width="3.1796875" style="5" customWidth="1"/>
    <col min="4354" max="4354" width="21.81640625" style="5" customWidth="1"/>
    <col min="4355" max="4355" width="21.1796875" style="5" customWidth="1"/>
    <col min="4356" max="4362" width="14.36328125" style="5" customWidth="1"/>
    <col min="4363" max="4363" width="16.36328125" style="5" customWidth="1"/>
    <col min="4364" max="4365" width="14.36328125" style="5" customWidth="1"/>
    <col min="4366" max="4366" width="12.453125" style="5" customWidth="1"/>
    <col min="4367" max="4608" width="10.81640625" style="5"/>
    <col min="4609" max="4609" width="3.1796875" style="5" customWidth="1"/>
    <col min="4610" max="4610" width="21.81640625" style="5" customWidth="1"/>
    <col min="4611" max="4611" width="21.1796875" style="5" customWidth="1"/>
    <col min="4612" max="4618" width="14.36328125" style="5" customWidth="1"/>
    <col min="4619" max="4619" width="16.36328125" style="5" customWidth="1"/>
    <col min="4620" max="4621" width="14.36328125" style="5" customWidth="1"/>
    <col min="4622" max="4622" width="12.453125" style="5" customWidth="1"/>
    <col min="4623" max="4864" width="10.81640625" style="5"/>
    <col min="4865" max="4865" width="3.1796875" style="5" customWidth="1"/>
    <col min="4866" max="4866" width="21.81640625" style="5" customWidth="1"/>
    <col min="4867" max="4867" width="21.1796875" style="5" customWidth="1"/>
    <col min="4868" max="4874" width="14.36328125" style="5" customWidth="1"/>
    <col min="4875" max="4875" width="16.36328125" style="5" customWidth="1"/>
    <col min="4876" max="4877" width="14.36328125" style="5" customWidth="1"/>
    <col min="4878" max="4878" width="12.453125" style="5" customWidth="1"/>
    <col min="4879" max="5120" width="10.81640625" style="5"/>
    <col min="5121" max="5121" width="3.1796875" style="5" customWidth="1"/>
    <col min="5122" max="5122" width="21.81640625" style="5" customWidth="1"/>
    <col min="5123" max="5123" width="21.1796875" style="5" customWidth="1"/>
    <col min="5124" max="5130" width="14.36328125" style="5" customWidth="1"/>
    <col min="5131" max="5131" width="16.36328125" style="5" customWidth="1"/>
    <col min="5132" max="5133" width="14.36328125" style="5" customWidth="1"/>
    <col min="5134" max="5134" width="12.453125" style="5" customWidth="1"/>
    <col min="5135" max="5376" width="10.81640625" style="5"/>
    <col min="5377" max="5377" width="3.1796875" style="5" customWidth="1"/>
    <col min="5378" max="5378" width="21.81640625" style="5" customWidth="1"/>
    <col min="5379" max="5379" width="21.1796875" style="5" customWidth="1"/>
    <col min="5380" max="5386" width="14.36328125" style="5" customWidth="1"/>
    <col min="5387" max="5387" width="16.36328125" style="5" customWidth="1"/>
    <col min="5388" max="5389" width="14.36328125" style="5" customWidth="1"/>
    <col min="5390" max="5390" width="12.453125" style="5" customWidth="1"/>
    <col min="5391" max="5632" width="10.81640625" style="5"/>
    <col min="5633" max="5633" width="3.1796875" style="5" customWidth="1"/>
    <col min="5634" max="5634" width="21.81640625" style="5" customWidth="1"/>
    <col min="5635" max="5635" width="21.1796875" style="5" customWidth="1"/>
    <col min="5636" max="5642" width="14.36328125" style="5" customWidth="1"/>
    <col min="5643" max="5643" width="16.36328125" style="5" customWidth="1"/>
    <col min="5644" max="5645" width="14.36328125" style="5" customWidth="1"/>
    <col min="5646" max="5646" width="12.453125" style="5" customWidth="1"/>
    <col min="5647" max="5888" width="10.81640625" style="5"/>
    <col min="5889" max="5889" width="3.1796875" style="5" customWidth="1"/>
    <col min="5890" max="5890" width="21.81640625" style="5" customWidth="1"/>
    <col min="5891" max="5891" width="21.1796875" style="5" customWidth="1"/>
    <col min="5892" max="5898" width="14.36328125" style="5" customWidth="1"/>
    <col min="5899" max="5899" width="16.36328125" style="5" customWidth="1"/>
    <col min="5900" max="5901" width="14.36328125" style="5" customWidth="1"/>
    <col min="5902" max="5902" width="12.453125" style="5" customWidth="1"/>
    <col min="5903" max="6144" width="10.81640625" style="5"/>
    <col min="6145" max="6145" width="3.1796875" style="5" customWidth="1"/>
    <col min="6146" max="6146" width="21.81640625" style="5" customWidth="1"/>
    <col min="6147" max="6147" width="21.1796875" style="5" customWidth="1"/>
    <col min="6148" max="6154" width="14.36328125" style="5" customWidth="1"/>
    <col min="6155" max="6155" width="16.36328125" style="5" customWidth="1"/>
    <col min="6156" max="6157" width="14.36328125" style="5" customWidth="1"/>
    <col min="6158" max="6158" width="12.453125" style="5" customWidth="1"/>
    <col min="6159" max="6400" width="10.81640625" style="5"/>
    <col min="6401" max="6401" width="3.1796875" style="5" customWidth="1"/>
    <col min="6402" max="6402" width="21.81640625" style="5" customWidth="1"/>
    <col min="6403" max="6403" width="21.1796875" style="5" customWidth="1"/>
    <col min="6404" max="6410" width="14.36328125" style="5" customWidth="1"/>
    <col min="6411" max="6411" width="16.36328125" style="5" customWidth="1"/>
    <col min="6412" max="6413" width="14.36328125" style="5" customWidth="1"/>
    <col min="6414" max="6414" width="12.453125" style="5" customWidth="1"/>
    <col min="6415" max="6656" width="10.81640625" style="5"/>
    <col min="6657" max="6657" width="3.1796875" style="5" customWidth="1"/>
    <col min="6658" max="6658" width="21.81640625" style="5" customWidth="1"/>
    <col min="6659" max="6659" width="21.1796875" style="5" customWidth="1"/>
    <col min="6660" max="6666" width="14.36328125" style="5" customWidth="1"/>
    <col min="6667" max="6667" width="16.36328125" style="5" customWidth="1"/>
    <col min="6668" max="6669" width="14.36328125" style="5" customWidth="1"/>
    <col min="6670" max="6670" width="12.453125" style="5" customWidth="1"/>
    <col min="6671" max="6912" width="10.81640625" style="5"/>
    <col min="6913" max="6913" width="3.1796875" style="5" customWidth="1"/>
    <col min="6914" max="6914" width="21.81640625" style="5" customWidth="1"/>
    <col min="6915" max="6915" width="21.1796875" style="5" customWidth="1"/>
    <col min="6916" max="6922" width="14.36328125" style="5" customWidth="1"/>
    <col min="6923" max="6923" width="16.36328125" style="5" customWidth="1"/>
    <col min="6924" max="6925" width="14.36328125" style="5" customWidth="1"/>
    <col min="6926" max="6926" width="12.453125" style="5" customWidth="1"/>
    <col min="6927" max="7168" width="10.81640625" style="5"/>
    <col min="7169" max="7169" width="3.1796875" style="5" customWidth="1"/>
    <col min="7170" max="7170" width="21.81640625" style="5" customWidth="1"/>
    <col min="7171" max="7171" width="21.1796875" style="5" customWidth="1"/>
    <col min="7172" max="7178" width="14.36328125" style="5" customWidth="1"/>
    <col min="7179" max="7179" width="16.36328125" style="5" customWidth="1"/>
    <col min="7180" max="7181" width="14.36328125" style="5" customWidth="1"/>
    <col min="7182" max="7182" width="12.453125" style="5" customWidth="1"/>
    <col min="7183" max="7424" width="10.81640625" style="5"/>
    <col min="7425" max="7425" width="3.1796875" style="5" customWidth="1"/>
    <col min="7426" max="7426" width="21.81640625" style="5" customWidth="1"/>
    <col min="7427" max="7427" width="21.1796875" style="5" customWidth="1"/>
    <col min="7428" max="7434" width="14.36328125" style="5" customWidth="1"/>
    <col min="7435" max="7435" width="16.36328125" style="5" customWidth="1"/>
    <col min="7436" max="7437" width="14.36328125" style="5" customWidth="1"/>
    <col min="7438" max="7438" width="12.453125" style="5" customWidth="1"/>
    <col min="7439" max="7680" width="10.81640625" style="5"/>
    <col min="7681" max="7681" width="3.1796875" style="5" customWidth="1"/>
    <col min="7682" max="7682" width="21.81640625" style="5" customWidth="1"/>
    <col min="7683" max="7683" width="21.1796875" style="5" customWidth="1"/>
    <col min="7684" max="7690" width="14.36328125" style="5" customWidth="1"/>
    <col min="7691" max="7691" width="16.36328125" style="5" customWidth="1"/>
    <col min="7692" max="7693" width="14.36328125" style="5" customWidth="1"/>
    <col min="7694" max="7694" width="12.453125" style="5" customWidth="1"/>
    <col min="7695" max="7936" width="10.81640625" style="5"/>
    <col min="7937" max="7937" width="3.1796875" style="5" customWidth="1"/>
    <col min="7938" max="7938" width="21.81640625" style="5" customWidth="1"/>
    <col min="7939" max="7939" width="21.1796875" style="5" customWidth="1"/>
    <col min="7940" max="7946" width="14.36328125" style="5" customWidth="1"/>
    <col min="7947" max="7947" width="16.36328125" style="5" customWidth="1"/>
    <col min="7948" max="7949" width="14.36328125" style="5" customWidth="1"/>
    <col min="7950" max="7950" width="12.453125" style="5" customWidth="1"/>
    <col min="7951" max="8192" width="10.81640625" style="5"/>
    <col min="8193" max="8193" width="3.1796875" style="5" customWidth="1"/>
    <col min="8194" max="8194" width="21.81640625" style="5" customWidth="1"/>
    <col min="8195" max="8195" width="21.1796875" style="5" customWidth="1"/>
    <col min="8196" max="8202" width="14.36328125" style="5" customWidth="1"/>
    <col min="8203" max="8203" width="16.36328125" style="5" customWidth="1"/>
    <col min="8204" max="8205" width="14.36328125" style="5" customWidth="1"/>
    <col min="8206" max="8206" width="12.453125" style="5" customWidth="1"/>
    <col min="8207" max="8448" width="10.81640625" style="5"/>
    <col min="8449" max="8449" width="3.1796875" style="5" customWidth="1"/>
    <col min="8450" max="8450" width="21.81640625" style="5" customWidth="1"/>
    <col min="8451" max="8451" width="21.1796875" style="5" customWidth="1"/>
    <col min="8452" max="8458" width="14.36328125" style="5" customWidth="1"/>
    <col min="8459" max="8459" width="16.36328125" style="5" customWidth="1"/>
    <col min="8460" max="8461" width="14.36328125" style="5" customWidth="1"/>
    <col min="8462" max="8462" width="12.453125" style="5" customWidth="1"/>
    <col min="8463" max="8704" width="10.81640625" style="5"/>
    <col min="8705" max="8705" width="3.1796875" style="5" customWidth="1"/>
    <col min="8706" max="8706" width="21.81640625" style="5" customWidth="1"/>
    <col min="8707" max="8707" width="21.1796875" style="5" customWidth="1"/>
    <col min="8708" max="8714" width="14.36328125" style="5" customWidth="1"/>
    <col min="8715" max="8715" width="16.36328125" style="5" customWidth="1"/>
    <col min="8716" max="8717" width="14.36328125" style="5" customWidth="1"/>
    <col min="8718" max="8718" width="12.453125" style="5" customWidth="1"/>
    <col min="8719" max="8960" width="10.81640625" style="5"/>
    <col min="8961" max="8961" width="3.1796875" style="5" customWidth="1"/>
    <col min="8962" max="8962" width="21.81640625" style="5" customWidth="1"/>
    <col min="8963" max="8963" width="21.1796875" style="5" customWidth="1"/>
    <col min="8964" max="8970" width="14.36328125" style="5" customWidth="1"/>
    <col min="8971" max="8971" width="16.36328125" style="5" customWidth="1"/>
    <col min="8972" max="8973" width="14.36328125" style="5" customWidth="1"/>
    <col min="8974" max="8974" width="12.453125" style="5" customWidth="1"/>
    <col min="8975" max="9216" width="10.81640625" style="5"/>
    <col min="9217" max="9217" width="3.1796875" style="5" customWidth="1"/>
    <col min="9218" max="9218" width="21.81640625" style="5" customWidth="1"/>
    <col min="9219" max="9219" width="21.1796875" style="5" customWidth="1"/>
    <col min="9220" max="9226" width="14.36328125" style="5" customWidth="1"/>
    <col min="9227" max="9227" width="16.36328125" style="5" customWidth="1"/>
    <col min="9228" max="9229" width="14.36328125" style="5" customWidth="1"/>
    <col min="9230" max="9230" width="12.453125" style="5" customWidth="1"/>
    <col min="9231" max="9472" width="10.81640625" style="5"/>
    <col min="9473" max="9473" width="3.1796875" style="5" customWidth="1"/>
    <col min="9474" max="9474" width="21.81640625" style="5" customWidth="1"/>
    <col min="9475" max="9475" width="21.1796875" style="5" customWidth="1"/>
    <col min="9476" max="9482" width="14.36328125" style="5" customWidth="1"/>
    <col min="9483" max="9483" width="16.36328125" style="5" customWidth="1"/>
    <col min="9484" max="9485" width="14.36328125" style="5" customWidth="1"/>
    <col min="9486" max="9486" width="12.453125" style="5" customWidth="1"/>
    <col min="9487" max="9728" width="10.81640625" style="5"/>
    <col min="9729" max="9729" width="3.1796875" style="5" customWidth="1"/>
    <col min="9730" max="9730" width="21.81640625" style="5" customWidth="1"/>
    <col min="9731" max="9731" width="21.1796875" style="5" customWidth="1"/>
    <col min="9732" max="9738" width="14.36328125" style="5" customWidth="1"/>
    <col min="9739" max="9739" width="16.36328125" style="5" customWidth="1"/>
    <col min="9740" max="9741" width="14.36328125" style="5" customWidth="1"/>
    <col min="9742" max="9742" width="12.453125" style="5" customWidth="1"/>
    <col min="9743" max="9984" width="10.81640625" style="5"/>
    <col min="9985" max="9985" width="3.1796875" style="5" customWidth="1"/>
    <col min="9986" max="9986" width="21.81640625" style="5" customWidth="1"/>
    <col min="9987" max="9987" width="21.1796875" style="5" customWidth="1"/>
    <col min="9988" max="9994" width="14.36328125" style="5" customWidth="1"/>
    <col min="9995" max="9995" width="16.36328125" style="5" customWidth="1"/>
    <col min="9996" max="9997" width="14.36328125" style="5" customWidth="1"/>
    <col min="9998" max="9998" width="12.453125" style="5" customWidth="1"/>
    <col min="9999" max="10240" width="10.81640625" style="5"/>
    <col min="10241" max="10241" width="3.1796875" style="5" customWidth="1"/>
    <col min="10242" max="10242" width="21.81640625" style="5" customWidth="1"/>
    <col min="10243" max="10243" width="21.1796875" style="5" customWidth="1"/>
    <col min="10244" max="10250" width="14.36328125" style="5" customWidth="1"/>
    <col min="10251" max="10251" width="16.36328125" style="5" customWidth="1"/>
    <col min="10252" max="10253" width="14.36328125" style="5" customWidth="1"/>
    <col min="10254" max="10254" width="12.453125" style="5" customWidth="1"/>
    <col min="10255" max="10496" width="10.81640625" style="5"/>
    <col min="10497" max="10497" width="3.1796875" style="5" customWidth="1"/>
    <col min="10498" max="10498" width="21.81640625" style="5" customWidth="1"/>
    <col min="10499" max="10499" width="21.1796875" style="5" customWidth="1"/>
    <col min="10500" max="10506" width="14.36328125" style="5" customWidth="1"/>
    <col min="10507" max="10507" width="16.36328125" style="5" customWidth="1"/>
    <col min="10508" max="10509" width="14.36328125" style="5" customWidth="1"/>
    <col min="10510" max="10510" width="12.453125" style="5" customWidth="1"/>
    <col min="10511" max="10752" width="10.81640625" style="5"/>
    <col min="10753" max="10753" width="3.1796875" style="5" customWidth="1"/>
    <col min="10754" max="10754" width="21.81640625" style="5" customWidth="1"/>
    <col min="10755" max="10755" width="21.1796875" style="5" customWidth="1"/>
    <col min="10756" max="10762" width="14.36328125" style="5" customWidth="1"/>
    <col min="10763" max="10763" width="16.36328125" style="5" customWidth="1"/>
    <col min="10764" max="10765" width="14.36328125" style="5" customWidth="1"/>
    <col min="10766" max="10766" width="12.453125" style="5" customWidth="1"/>
    <col min="10767" max="11008" width="10.81640625" style="5"/>
    <col min="11009" max="11009" width="3.1796875" style="5" customWidth="1"/>
    <col min="11010" max="11010" width="21.81640625" style="5" customWidth="1"/>
    <col min="11011" max="11011" width="21.1796875" style="5" customWidth="1"/>
    <col min="11012" max="11018" width="14.36328125" style="5" customWidth="1"/>
    <col min="11019" max="11019" width="16.36328125" style="5" customWidth="1"/>
    <col min="11020" max="11021" width="14.36328125" style="5" customWidth="1"/>
    <col min="11022" max="11022" width="12.453125" style="5" customWidth="1"/>
    <col min="11023" max="11264" width="10.81640625" style="5"/>
    <col min="11265" max="11265" width="3.1796875" style="5" customWidth="1"/>
    <col min="11266" max="11266" width="21.81640625" style="5" customWidth="1"/>
    <col min="11267" max="11267" width="21.1796875" style="5" customWidth="1"/>
    <col min="11268" max="11274" width="14.36328125" style="5" customWidth="1"/>
    <col min="11275" max="11275" width="16.36328125" style="5" customWidth="1"/>
    <col min="11276" max="11277" width="14.36328125" style="5" customWidth="1"/>
    <col min="11278" max="11278" width="12.453125" style="5" customWidth="1"/>
    <col min="11279" max="11520" width="10.81640625" style="5"/>
    <col min="11521" max="11521" width="3.1796875" style="5" customWidth="1"/>
    <col min="11522" max="11522" width="21.81640625" style="5" customWidth="1"/>
    <col min="11523" max="11523" width="21.1796875" style="5" customWidth="1"/>
    <col min="11524" max="11530" width="14.36328125" style="5" customWidth="1"/>
    <col min="11531" max="11531" width="16.36328125" style="5" customWidth="1"/>
    <col min="11532" max="11533" width="14.36328125" style="5" customWidth="1"/>
    <col min="11534" max="11534" width="12.453125" style="5" customWidth="1"/>
    <col min="11535" max="11776" width="10.81640625" style="5"/>
    <col min="11777" max="11777" width="3.1796875" style="5" customWidth="1"/>
    <col min="11778" max="11778" width="21.81640625" style="5" customWidth="1"/>
    <col min="11779" max="11779" width="21.1796875" style="5" customWidth="1"/>
    <col min="11780" max="11786" width="14.36328125" style="5" customWidth="1"/>
    <col min="11787" max="11787" width="16.36328125" style="5" customWidth="1"/>
    <col min="11788" max="11789" width="14.36328125" style="5" customWidth="1"/>
    <col min="11790" max="11790" width="12.453125" style="5" customWidth="1"/>
    <col min="11791" max="12032" width="10.81640625" style="5"/>
    <col min="12033" max="12033" width="3.1796875" style="5" customWidth="1"/>
    <col min="12034" max="12034" width="21.81640625" style="5" customWidth="1"/>
    <col min="12035" max="12035" width="21.1796875" style="5" customWidth="1"/>
    <col min="12036" max="12042" width="14.36328125" style="5" customWidth="1"/>
    <col min="12043" max="12043" width="16.36328125" style="5" customWidth="1"/>
    <col min="12044" max="12045" width="14.36328125" style="5" customWidth="1"/>
    <col min="12046" max="12046" width="12.453125" style="5" customWidth="1"/>
    <col min="12047" max="12288" width="10.81640625" style="5"/>
    <col min="12289" max="12289" width="3.1796875" style="5" customWidth="1"/>
    <col min="12290" max="12290" width="21.81640625" style="5" customWidth="1"/>
    <col min="12291" max="12291" width="21.1796875" style="5" customWidth="1"/>
    <col min="12292" max="12298" width="14.36328125" style="5" customWidth="1"/>
    <col min="12299" max="12299" width="16.36328125" style="5" customWidth="1"/>
    <col min="12300" max="12301" width="14.36328125" style="5" customWidth="1"/>
    <col min="12302" max="12302" width="12.453125" style="5" customWidth="1"/>
    <col min="12303" max="12544" width="10.81640625" style="5"/>
    <col min="12545" max="12545" width="3.1796875" style="5" customWidth="1"/>
    <col min="12546" max="12546" width="21.81640625" style="5" customWidth="1"/>
    <col min="12547" max="12547" width="21.1796875" style="5" customWidth="1"/>
    <col min="12548" max="12554" width="14.36328125" style="5" customWidth="1"/>
    <col min="12555" max="12555" width="16.36328125" style="5" customWidth="1"/>
    <col min="12556" max="12557" width="14.36328125" style="5" customWidth="1"/>
    <col min="12558" max="12558" width="12.453125" style="5" customWidth="1"/>
    <col min="12559" max="12800" width="10.81640625" style="5"/>
    <col min="12801" max="12801" width="3.1796875" style="5" customWidth="1"/>
    <col min="12802" max="12802" width="21.81640625" style="5" customWidth="1"/>
    <col min="12803" max="12803" width="21.1796875" style="5" customWidth="1"/>
    <col min="12804" max="12810" width="14.36328125" style="5" customWidth="1"/>
    <col min="12811" max="12811" width="16.36328125" style="5" customWidth="1"/>
    <col min="12812" max="12813" width="14.36328125" style="5" customWidth="1"/>
    <col min="12814" max="12814" width="12.453125" style="5" customWidth="1"/>
    <col min="12815" max="13056" width="10.81640625" style="5"/>
    <col min="13057" max="13057" width="3.1796875" style="5" customWidth="1"/>
    <col min="13058" max="13058" width="21.81640625" style="5" customWidth="1"/>
    <col min="13059" max="13059" width="21.1796875" style="5" customWidth="1"/>
    <col min="13060" max="13066" width="14.36328125" style="5" customWidth="1"/>
    <col min="13067" max="13067" width="16.36328125" style="5" customWidth="1"/>
    <col min="13068" max="13069" width="14.36328125" style="5" customWidth="1"/>
    <col min="13070" max="13070" width="12.453125" style="5" customWidth="1"/>
    <col min="13071" max="13312" width="10.81640625" style="5"/>
    <col min="13313" max="13313" width="3.1796875" style="5" customWidth="1"/>
    <col min="13314" max="13314" width="21.81640625" style="5" customWidth="1"/>
    <col min="13315" max="13315" width="21.1796875" style="5" customWidth="1"/>
    <col min="13316" max="13322" width="14.36328125" style="5" customWidth="1"/>
    <col min="13323" max="13323" width="16.36328125" style="5" customWidth="1"/>
    <col min="13324" max="13325" width="14.36328125" style="5" customWidth="1"/>
    <col min="13326" max="13326" width="12.453125" style="5" customWidth="1"/>
    <col min="13327" max="13568" width="10.81640625" style="5"/>
    <col min="13569" max="13569" width="3.1796875" style="5" customWidth="1"/>
    <col min="13570" max="13570" width="21.81640625" style="5" customWidth="1"/>
    <col min="13571" max="13571" width="21.1796875" style="5" customWidth="1"/>
    <col min="13572" max="13578" width="14.36328125" style="5" customWidth="1"/>
    <col min="13579" max="13579" width="16.36328125" style="5" customWidth="1"/>
    <col min="13580" max="13581" width="14.36328125" style="5" customWidth="1"/>
    <col min="13582" max="13582" width="12.453125" style="5" customWidth="1"/>
    <col min="13583" max="13824" width="10.81640625" style="5"/>
    <col min="13825" max="13825" width="3.1796875" style="5" customWidth="1"/>
    <col min="13826" max="13826" width="21.81640625" style="5" customWidth="1"/>
    <col min="13827" max="13827" width="21.1796875" style="5" customWidth="1"/>
    <col min="13828" max="13834" width="14.36328125" style="5" customWidth="1"/>
    <col min="13835" max="13835" width="16.36328125" style="5" customWidth="1"/>
    <col min="13836" max="13837" width="14.36328125" style="5" customWidth="1"/>
    <col min="13838" max="13838" width="12.453125" style="5" customWidth="1"/>
    <col min="13839" max="14080" width="10.81640625" style="5"/>
    <col min="14081" max="14081" width="3.1796875" style="5" customWidth="1"/>
    <col min="14082" max="14082" width="21.81640625" style="5" customWidth="1"/>
    <col min="14083" max="14083" width="21.1796875" style="5" customWidth="1"/>
    <col min="14084" max="14090" width="14.36328125" style="5" customWidth="1"/>
    <col min="14091" max="14091" width="16.36328125" style="5" customWidth="1"/>
    <col min="14092" max="14093" width="14.36328125" style="5" customWidth="1"/>
    <col min="14094" max="14094" width="12.453125" style="5" customWidth="1"/>
    <col min="14095" max="14336" width="10.81640625" style="5"/>
    <col min="14337" max="14337" width="3.1796875" style="5" customWidth="1"/>
    <col min="14338" max="14338" width="21.81640625" style="5" customWidth="1"/>
    <col min="14339" max="14339" width="21.1796875" style="5" customWidth="1"/>
    <col min="14340" max="14346" width="14.36328125" style="5" customWidth="1"/>
    <col min="14347" max="14347" width="16.36328125" style="5" customWidth="1"/>
    <col min="14348" max="14349" width="14.36328125" style="5" customWidth="1"/>
    <col min="14350" max="14350" width="12.453125" style="5" customWidth="1"/>
    <col min="14351" max="14592" width="10.81640625" style="5"/>
    <col min="14593" max="14593" width="3.1796875" style="5" customWidth="1"/>
    <col min="14594" max="14594" width="21.81640625" style="5" customWidth="1"/>
    <col min="14595" max="14595" width="21.1796875" style="5" customWidth="1"/>
    <col min="14596" max="14602" width="14.36328125" style="5" customWidth="1"/>
    <col min="14603" max="14603" width="16.36328125" style="5" customWidth="1"/>
    <col min="14604" max="14605" width="14.36328125" style="5" customWidth="1"/>
    <col min="14606" max="14606" width="12.453125" style="5" customWidth="1"/>
    <col min="14607" max="14848" width="10.81640625" style="5"/>
    <col min="14849" max="14849" width="3.1796875" style="5" customWidth="1"/>
    <col min="14850" max="14850" width="21.81640625" style="5" customWidth="1"/>
    <col min="14851" max="14851" width="21.1796875" style="5" customWidth="1"/>
    <col min="14852" max="14858" width="14.36328125" style="5" customWidth="1"/>
    <col min="14859" max="14859" width="16.36328125" style="5" customWidth="1"/>
    <col min="14860" max="14861" width="14.36328125" style="5" customWidth="1"/>
    <col min="14862" max="14862" width="12.453125" style="5" customWidth="1"/>
    <col min="14863" max="15104" width="10.81640625" style="5"/>
    <col min="15105" max="15105" width="3.1796875" style="5" customWidth="1"/>
    <col min="15106" max="15106" width="21.81640625" style="5" customWidth="1"/>
    <col min="15107" max="15107" width="21.1796875" style="5" customWidth="1"/>
    <col min="15108" max="15114" width="14.36328125" style="5" customWidth="1"/>
    <col min="15115" max="15115" width="16.36328125" style="5" customWidth="1"/>
    <col min="15116" max="15117" width="14.36328125" style="5" customWidth="1"/>
    <col min="15118" max="15118" width="12.453125" style="5" customWidth="1"/>
    <col min="15119" max="15360" width="10.81640625" style="5"/>
    <col min="15361" max="15361" width="3.1796875" style="5" customWidth="1"/>
    <col min="15362" max="15362" width="21.81640625" style="5" customWidth="1"/>
    <col min="15363" max="15363" width="21.1796875" style="5" customWidth="1"/>
    <col min="15364" max="15370" width="14.36328125" style="5" customWidth="1"/>
    <col min="15371" max="15371" width="16.36328125" style="5" customWidth="1"/>
    <col min="15372" max="15373" width="14.36328125" style="5" customWidth="1"/>
    <col min="15374" max="15374" width="12.453125" style="5" customWidth="1"/>
    <col min="15375" max="15616" width="10.81640625" style="5"/>
    <col min="15617" max="15617" width="3.1796875" style="5" customWidth="1"/>
    <col min="15618" max="15618" width="21.81640625" style="5" customWidth="1"/>
    <col min="15619" max="15619" width="21.1796875" style="5" customWidth="1"/>
    <col min="15620" max="15626" width="14.36328125" style="5" customWidth="1"/>
    <col min="15627" max="15627" width="16.36328125" style="5" customWidth="1"/>
    <col min="15628" max="15629" width="14.36328125" style="5" customWidth="1"/>
    <col min="15630" max="15630" width="12.453125" style="5" customWidth="1"/>
    <col min="15631" max="15872" width="10.81640625" style="5"/>
    <col min="15873" max="15873" width="3.1796875" style="5" customWidth="1"/>
    <col min="15874" max="15874" width="21.81640625" style="5" customWidth="1"/>
    <col min="15875" max="15875" width="21.1796875" style="5" customWidth="1"/>
    <col min="15876" max="15882" width="14.36328125" style="5" customWidth="1"/>
    <col min="15883" max="15883" width="16.36328125" style="5" customWidth="1"/>
    <col min="15884" max="15885" width="14.36328125" style="5" customWidth="1"/>
    <col min="15886" max="15886" width="12.453125" style="5" customWidth="1"/>
    <col min="15887" max="16128" width="10.81640625" style="5"/>
    <col min="16129" max="16129" width="3.1796875" style="5" customWidth="1"/>
    <col min="16130" max="16130" width="21.81640625" style="5" customWidth="1"/>
    <col min="16131" max="16131" width="21.1796875" style="5" customWidth="1"/>
    <col min="16132" max="16138" width="14.36328125" style="5" customWidth="1"/>
    <col min="16139" max="16139" width="16.36328125" style="5" customWidth="1"/>
    <col min="16140" max="16141" width="14.36328125" style="5" customWidth="1"/>
    <col min="16142" max="16142" width="12.453125" style="5" customWidth="1"/>
    <col min="16143" max="16384" width="10.81640625" style="5"/>
  </cols>
  <sheetData>
    <row r="5" spans="2:12" x14ac:dyDescent="0.35">
      <c r="B5" s="5" t="s">
        <v>24</v>
      </c>
      <c r="C5" s="6">
        <v>48750</v>
      </c>
      <c r="D5" s="6"/>
    </row>
    <row r="6" spans="2:12" x14ac:dyDescent="0.35">
      <c r="B6" s="5" t="s">
        <v>25</v>
      </c>
      <c r="C6" s="6">
        <v>75000</v>
      </c>
      <c r="D6" s="6">
        <f>C5+C6</f>
        <v>123750</v>
      </c>
    </row>
    <row r="7" spans="2:12" x14ac:dyDescent="0.35">
      <c r="B7" s="5" t="s">
        <v>26</v>
      </c>
      <c r="C7" s="6">
        <v>254250</v>
      </c>
      <c r="D7" s="6"/>
    </row>
    <row r="8" spans="2:12" x14ac:dyDescent="0.35">
      <c r="C8" s="6">
        <v>378000</v>
      </c>
      <c r="D8" s="6"/>
    </row>
    <row r="11" spans="2:12" x14ac:dyDescent="0.35">
      <c r="B11" s="7" t="s">
        <v>27</v>
      </c>
      <c r="C11" s="7" t="s">
        <v>28</v>
      </c>
      <c r="D11" s="7" t="s">
        <v>29</v>
      </c>
      <c r="E11" s="7" t="s">
        <v>30</v>
      </c>
      <c r="F11" s="7" t="s">
        <v>31</v>
      </c>
      <c r="G11" s="7" t="s">
        <v>32</v>
      </c>
      <c r="H11" s="7" t="s">
        <v>33</v>
      </c>
      <c r="I11" s="7" t="s">
        <v>34</v>
      </c>
      <c r="K11" s="5" t="s">
        <v>35</v>
      </c>
      <c r="L11" s="7" t="s">
        <v>36</v>
      </c>
    </row>
    <row r="13" spans="2:12" x14ac:dyDescent="0.35">
      <c r="B13" s="5" t="s">
        <v>37</v>
      </c>
      <c r="C13" s="5" t="s">
        <v>38</v>
      </c>
      <c r="D13" s="5" t="s">
        <v>39</v>
      </c>
      <c r="E13" s="8" t="s">
        <v>40</v>
      </c>
      <c r="G13" s="5">
        <v>300</v>
      </c>
      <c r="K13" s="6">
        <v>300</v>
      </c>
    </row>
    <row r="14" spans="2:12" x14ac:dyDescent="0.35">
      <c r="K14" s="6"/>
    </row>
    <row r="15" spans="2:12" x14ac:dyDescent="0.35">
      <c r="B15" s="5" t="s">
        <v>41</v>
      </c>
      <c r="C15" s="5" t="s">
        <v>42</v>
      </c>
      <c r="D15" s="5" t="s">
        <v>43</v>
      </c>
      <c r="E15" s="8" t="s">
        <v>40</v>
      </c>
      <c r="F15" s="5">
        <v>3000</v>
      </c>
      <c r="G15" s="5">
        <v>2000</v>
      </c>
      <c r="H15" s="5">
        <v>1000</v>
      </c>
      <c r="K15" s="6">
        <v>6000</v>
      </c>
    </row>
    <row r="16" spans="2:12" x14ac:dyDescent="0.35">
      <c r="K16" s="6"/>
    </row>
    <row r="17" spans="2:13" x14ac:dyDescent="0.35">
      <c r="B17" s="5" t="s">
        <v>44</v>
      </c>
      <c r="C17" s="5" t="s">
        <v>45</v>
      </c>
      <c r="D17" s="5" t="s">
        <v>46</v>
      </c>
      <c r="E17" s="5">
        <v>12</v>
      </c>
      <c r="F17" s="5">
        <v>1500</v>
      </c>
      <c r="G17" s="5">
        <v>375</v>
      </c>
      <c r="K17" s="6">
        <v>22500</v>
      </c>
    </row>
    <row r="18" spans="2:13" x14ac:dyDescent="0.35">
      <c r="K18" s="6"/>
    </row>
    <row r="19" spans="2:13" x14ac:dyDescent="0.35">
      <c r="B19" s="9" t="s">
        <v>47</v>
      </c>
      <c r="C19" s="5" t="s">
        <v>48</v>
      </c>
      <c r="D19" s="5" t="s">
        <v>49</v>
      </c>
      <c r="E19" s="5">
        <v>2</v>
      </c>
      <c r="K19" s="6">
        <v>32000</v>
      </c>
      <c r="L19" s="6">
        <v>-32000</v>
      </c>
      <c r="M19" s="5" t="s">
        <v>50</v>
      </c>
    </row>
    <row r="20" spans="2:13" x14ac:dyDescent="0.35">
      <c r="B20" s="9"/>
      <c r="K20" s="6"/>
      <c r="L20" s="6"/>
    </row>
    <row r="21" spans="2:13" x14ac:dyDescent="0.35">
      <c r="B21" s="9" t="s">
        <v>51</v>
      </c>
      <c r="C21" s="5" t="s">
        <v>52</v>
      </c>
      <c r="D21" s="5" t="s">
        <v>53</v>
      </c>
      <c r="E21" s="8" t="s">
        <v>54</v>
      </c>
      <c r="F21" s="5">
        <v>3000</v>
      </c>
      <c r="G21" s="5">
        <v>1000</v>
      </c>
      <c r="K21" s="6">
        <v>8000</v>
      </c>
      <c r="L21" s="6"/>
      <c r="M21" s="5" t="s">
        <v>55</v>
      </c>
    </row>
    <row r="22" spans="2:13" x14ac:dyDescent="0.35">
      <c r="K22" s="6"/>
      <c r="L22" s="6"/>
    </row>
    <row r="23" spans="2:13" x14ac:dyDescent="0.35">
      <c r="B23" s="5" t="s">
        <v>56</v>
      </c>
      <c r="C23" s="5" t="s">
        <v>57</v>
      </c>
      <c r="D23" s="5" t="s">
        <v>58</v>
      </c>
      <c r="E23" s="5">
        <v>10</v>
      </c>
      <c r="F23" s="5">
        <v>3000</v>
      </c>
      <c r="G23" s="5">
        <v>3000</v>
      </c>
      <c r="K23" s="6">
        <v>6000</v>
      </c>
      <c r="L23" s="6"/>
    </row>
    <row r="24" spans="2:13" x14ac:dyDescent="0.35">
      <c r="K24" s="6"/>
      <c r="L24" s="6"/>
    </row>
    <row r="25" spans="2:13" x14ac:dyDescent="0.35">
      <c r="B25" s="5" t="s">
        <v>59</v>
      </c>
      <c r="C25" s="5" t="s">
        <v>60</v>
      </c>
      <c r="D25" s="5" t="s">
        <v>61</v>
      </c>
      <c r="E25" s="5">
        <v>10</v>
      </c>
      <c r="F25" s="5">
        <v>9720</v>
      </c>
      <c r="G25" s="5">
        <v>8000</v>
      </c>
      <c r="I25" s="5">
        <v>1000</v>
      </c>
      <c r="K25" s="6">
        <v>247200</v>
      </c>
      <c r="L25" s="6"/>
      <c r="M25" s="5" t="s">
        <v>62</v>
      </c>
    </row>
    <row r="26" spans="2:13" x14ac:dyDescent="0.35">
      <c r="K26" s="6"/>
      <c r="L26" s="6"/>
    </row>
    <row r="27" spans="2:13" x14ac:dyDescent="0.35">
      <c r="B27" s="5" t="s">
        <v>63</v>
      </c>
      <c r="E27" s="5">
        <v>10</v>
      </c>
      <c r="I27" s="5">
        <v>2300</v>
      </c>
      <c r="K27" s="6">
        <v>23000</v>
      </c>
      <c r="L27" s="6">
        <v>-23000</v>
      </c>
      <c r="M27" s="5" t="s">
        <v>64</v>
      </c>
    </row>
    <row r="28" spans="2:13" x14ac:dyDescent="0.35">
      <c r="B28" s="5" t="s">
        <v>65</v>
      </c>
      <c r="E28" s="5">
        <v>10</v>
      </c>
      <c r="I28" s="5">
        <v>900</v>
      </c>
      <c r="K28" s="6">
        <v>9000</v>
      </c>
      <c r="L28" s="6"/>
    </row>
    <row r="29" spans="2:13" x14ac:dyDescent="0.35">
      <c r="B29" s="5" t="s">
        <v>66</v>
      </c>
      <c r="E29" s="5">
        <v>3</v>
      </c>
      <c r="I29" s="5">
        <v>8000</v>
      </c>
      <c r="K29" s="6">
        <v>24000</v>
      </c>
      <c r="L29" s="6" t="s">
        <v>67</v>
      </c>
    </row>
    <row r="30" spans="2:13" x14ac:dyDescent="0.35">
      <c r="K30" s="6"/>
      <c r="L30" s="6"/>
    </row>
    <row r="31" spans="2:13" x14ac:dyDescent="0.35">
      <c r="J31" s="5" t="s">
        <v>68</v>
      </c>
      <c r="K31" s="6">
        <f>C8</f>
        <v>378000</v>
      </c>
      <c r="L31" s="6"/>
    </row>
    <row r="32" spans="2:13" x14ac:dyDescent="0.35">
      <c r="J32" s="5" t="s">
        <v>69</v>
      </c>
      <c r="K32" s="6">
        <f>SUM(K13:K29)</f>
        <v>378000</v>
      </c>
      <c r="L32" s="10">
        <f>K32+SUM(L13:L30)</f>
        <v>323000</v>
      </c>
    </row>
    <row r="41" spans="3:4" x14ac:dyDescent="0.35">
      <c r="C41" s="5" t="s">
        <v>70</v>
      </c>
    </row>
    <row r="42" spans="3:4" x14ac:dyDescent="0.35">
      <c r="C42" s="5" t="s">
        <v>71</v>
      </c>
      <c r="D42" s="5">
        <v>1000</v>
      </c>
    </row>
    <row r="43" spans="3:4" x14ac:dyDescent="0.35">
      <c r="C43" s="5" t="s">
        <v>72</v>
      </c>
      <c r="D43" s="5">
        <v>800</v>
      </c>
    </row>
    <row r="44" spans="3:4" x14ac:dyDescent="0.35">
      <c r="C44" s="5" t="s">
        <v>73</v>
      </c>
      <c r="D44" s="5">
        <v>800</v>
      </c>
    </row>
    <row r="45" spans="3:4" x14ac:dyDescent="0.35">
      <c r="C45" s="5" t="s">
        <v>74</v>
      </c>
      <c r="D45" s="5">
        <v>500</v>
      </c>
    </row>
    <row r="46" spans="3:4" x14ac:dyDescent="0.35">
      <c r="C46" s="5" t="s">
        <v>75</v>
      </c>
      <c r="D46" s="5">
        <v>600</v>
      </c>
    </row>
    <row r="47" spans="3:4" x14ac:dyDescent="0.35">
      <c r="C47" s="5" t="s">
        <v>76</v>
      </c>
      <c r="D47" s="5">
        <v>1000</v>
      </c>
    </row>
    <row r="48" spans="3:4" x14ac:dyDescent="0.35">
      <c r="C48" s="5" t="s">
        <v>77</v>
      </c>
      <c r="D48" s="5">
        <v>800</v>
      </c>
    </row>
    <row r="49" spans="3:4" x14ac:dyDescent="0.35">
      <c r="C49" s="5" t="s">
        <v>78</v>
      </c>
      <c r="D49" s="5">
        <v>800</v>
      </c>
    </row>
    <row r="50" spans="3:4" x14ac:dyDescent="0.35">
      <c r="C50" s="5" t="s">
        <v>79</v>
      </c>
      <c r="D50" s="5">
        <v>500</v>
      </c>
    </row>
    <row r="51" spans="3:4" x14ac:dyDescent="0.35">
      <c r="C51" s="5" t="s">
        <v>80</v>
      </c>
      <c r="D51" s="5">
        <v>600</v>
      </c>
    </row>
    <row r="53" spans="3:4" x14ac:dyDescent="0.35">
      <c r="D53" s="5" t="s">
        <v>81</v>
      </c>
    </row>
  </sheetData>
  <pageMargins left="0" right="0" top="0.39409448818897602" bottom="0.39409448818897602" header="0" footer="0"/>
  <headerFooter>
    <oddHeader>&amp;C&amp;A</oddHead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Summering</vt:lpstr>
      <vt:lpstr>Landslag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Petersson</dc:creator>
  <cp:keywords/>
  <dc:description/>
  <cp:lastModifiedBy>Jan Petersson</cp:lastModifiedBy>
  <cp:revision/>
  <dcterms:created xsi:type="dcterms:W3CDTF">2024-02-19T21:51:48Z</dcterms:created>
  <dcterms:modified xsi:type="dcterms:W3CDTF">2025-03-21T09:30:33Z</dcterms:modified>
  <cp:category/>
  <cp:contentStatus/>
</cp:coreProperties>
</file>